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riya Data/"/>
    </mc:Choice>
  </mc:AlternateContent>
  <xr:revisionPtr revIDLastSave="0" documentId="13_ncr:1_{AA948F1D-B31B-2049-A620-54906E9B9333}" xr6:coauthVersionLast="47" xr6:coauthVersionMax="47" xr10:uidLastSave="{00000000-0000-0000-0000-000000000000}"/>
  <bookViews>
    <workbookView xWindow="0" yWindow="500" windowWidth="25600" windowHeight="13980" xr2:uid="{24FECA7A-7AF7-44E7-8C1C-7ED440B79821}"/>
  </bookViews>
  <sheets>
    <sheet name="E6 vs CE6" sheetId="1" r:id="rId1"/>
    <sheet name="TCEP treatment" sheetId="3" r:id="rId2"/>
    <sheet name="Healing exp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" l="1"/>
  <c r="B7" i="4"/>
  <c r="E8" i="4"/>
  <c r="E9" i="4" s="1"/>
  <c r="E7" i="4"/>
  <c r="D8" i="4"/>
  <c r="D9" i="4" s="1"/>
  <c r="D7" i="4"/>
  <c r="C9" i="4"/>
  <c r="C8" i="4"/>
  <c r="C7" i="4"/>
  <c r="B8" i="4"/>
  <c r="B9" i="4" s="1"/>
  <c r="D12" i="1" l="1"/>
  <c r="D11" i="1"/>
  <c r="D10" i="1"/>
  <c r="E12" i="1"/>
  <c r="E11" i="1"/>
  <c r="E10" i="1"/>
  <c r="C11" i="1"/>
  <c r="C10" i="1"/>
  <c r="B12" i="1"/>
  <c r="B11" i="1"/>
  <c r="B10" i="1"/>
  <c r="I9" i="3" l="1"/>
  <c r="I8" i="3"/>
  <c r="I7" i="3"/>
  <c r="H9" i="3"/>
  <c r="H8" i="3"/>
  <c r="H7" i="3"/>
  <c r="C10" i="3" l="1"/>
  <c r="B10" i="3"/>
  <c r="C9" i="3"/>
  <c r="B9" i="3"/>
  <c r="C8" i="3"/>
  <c r="B8" i="3"/>
</calcChain>
</file>

<file path=xl/sharedStrings.xml><?xml version="1.0" encoding="utf-8"?>
<sst xmlns="http://schemas.openxmlformats.org/spreadsheetml/2006/main" count="33" uniqueCount="24">
  <si>
    <t>E6</t>
  </si>
  <si>
    <t>CE6</t>
  </si>
  <si>
    <t>TCEP 30 minutes, Modulus (kPa)</t>
  </si>
  <si>
    <t>Control 30 minutes, Modulus (kPa)</t>
  </si>
  <si>
    <t>Average</t>
  </si>
  <si>
    <t>Standard dev</t>
  </si>
  <si>
    <t>Standard error</t>
  </si>
  <si>
    <t>CE6 (using &lt; 1% strain)</t>
  </si>
  <si>
    <t>E6 (&lt;5% strain)</t>
  </si>
  <si>
    <t>Biaxial Modulus (kPa): E6 vs CE6</t>
  </si>
  <si>
    <t>CE6 (&lt;5% strain)</t>
  </si>
  <si>
    <t>E6 (using &lt; 1% strain)</t>
  </si>
  <si>
    <t>SD</t>
  </si>
  <si>
    <t>Error</t>
  </si>
  <si>
    <t>N/A</t>
  </si>
  <si>
    <t>Day 0</t>
  </si>
  <si>
    <t>CE6mW healing, biaxial modulus (kPa)</t>
  </si>
  <si>
    <t>CE6mW healing, toughness (area under the curve), Pa</t>
  </si>
  <si>
    <t>*This one is punched from film used for 12 hr experiment &gt;&gt;</t>
  </si>
  <si>
    <t>16 hour control</t>
  </si>
  <si>
    <t>16 hour healed</t>
  </si>
  <si>
    <t>12 hour healed</t>
  </si>
  <si>
    <t>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</si>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</sst>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HelveticaNeueLT Pro 45 Lt"/>
      <family val="2"/>
    </font>
    <font>
      <b/>
      <sz val="11"/>
      <color theme="1"/>
      <name val="HelveticaNeueLT Pro 45 Lt"/>
      <family val="2"/>
    </font>
    <font>
      <sz val="12"/>
      <color rgb="FF000000"/>
      <name val="Calibri"/>
      <family val="2"/>
    </font>
    <font>
      <sz val="11"/>
      <color rgb="FF000000"/>
      <name val="Helvetica Neue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2" fontId="1" fillId="0" borderId="1" xfId="0" applyNumberFormat="1" applyFont="1" applyBorder="1"/>
    <xf numFmtId="2" fontId="0" fillId="0" borderId="2" xfId="0" applyNumberFormat="1" applyBorder="1"/>
    <xf numFmtId="2" fontId="0" fillId="0" borderId="3" xfId="0" applyNumberFormat="1" applyBorder="1"/>
    <xf numFmtId="2" fontId="1" fillId="0" borderId="4" xfId="0" applyNumberFormat="1" applyFont="1" applyBorder="1"/>
    <xf numFmtId="2" fontId="0" fillId="0" borderId="5" xfId="0" applyNumberFormat="1" applyBorder="1"/>
    <xf numFmtId="2" fontId="1" fillId="0" borderId="6" xfId="0" applyNumberFormat="1" applyFont="1" applyBorder="1"/>
    <xf numFmtId="2" fontId="0" fillId="0" borderId="7" xfId="0" applyNumberFormat="1" applyBorder="1"/>
    <xf numFmtId="2" fontId="0" fillId="0" borderId="8" xfId="0" applyNumberFormat="1" applyBorder="1"/>
    <xf numFmtId="2" fontId="2" fillId="0" borderId="0" xfId="0" applyNumberFormat="1" applyFont="1"/>
    <xf numFmtId="0" fontId="0" fillId="0" borderId="1" xfId="0" applyBorder="1"/>
    <xf numFmtId="0" fontId="0" fillId="0" borderId="4" xfId="0" applyBorder="1"/>
    <xf numFmtId="0" fontId="0" fillId="0" borderId="6" xfId="0" applyBorder="1"/>
    <xf numFmtId="0" fontId="1" fillId="0" borderId="1" xfId="0" applyFont="1" applyBorder="1"/>
    <xf numFmtId="0" fontId="1" fillId="0" borderId="4" xfId="0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2F70A-602C-477C-83E1-3B682AF53C55}">
  <dimension ref="A1:E12"/>
  <sheetViews>
    <sheetView tabSelected="1" workbookViewId="0">
      <selection activeCell="C13" sqref="C13"/>
    </sheetView>
  </sheetViews>
  <sheetFormatPr baseColWidth="10" defaultColWidth="8.83203125" defaultRowHeight="15"/>
  <cols>
    <col min="1" max="1" width="16.33203125" customWidth="1"/>
    <col min="2" max="2" width="22.5" customWidth="1"/>
    <col min="3" max="3" width="20.1640625" customWidth="1"/>
    <col min="4" max="4" width="22.5" customWidth="1"/>
  </cols>
  <sheetData>
    <row r="1" spans="1:5">
      <c r="A1" s="1" t="s">
        <v>9</v>
      </c>
    </row>
    <row r="2" spans="1:5">
      <c r="B2" t="s">
        <v>8</v>
      </c>
      <c r="C2" t="s">
        <v>10</v>
      </c>
      <c r="D2" t="s">
        <v>11</v>
      </c>
      <c r="E2" t="s">
        <v>7</v>
      </c>
    </row>
    <row r="3" spans="1:5">
      <c r="B3">
        <v>16.3</v>
      </c>
      <c r="C3">
        <v>69.540000000000006</v>
      </c>
      <c r="D3">
        <v>27.98</v>
      </c>
      <c r="E3">
        <v>102.2</v>
      </c>
    </row>
    <row r="4" spans="1:5">
      <c r="B4">
        <v>8.5</v>
      </c>
      <c r="C4">
        <v>27.58</v>
      </c>
      <c r="D4" t="s">
        <v>14</v>
      </c>
      <c r="E4">
        <v>58.6</v>
      </c>
    </row>
    <row r="5" spans="1:5">
      <c r="B5">
        <v>17.899999999999999</v>
      </c>
      <c r="C5">
        <v>47.6</v>
      </c>
      <c r="D5">
        <v>21.3</v>
      </c>
      <c r="E5">
        <v>84.95</v>
      </c>
    </row>
    <row r="6" spans="1:5">
      <c r="B6">
        <v>14.6</v>
      </c>
      <c r="C6">
        <v>38.11</v>
      </c>
      <c r="D6">
        <v>16.260000000000002</v>
      </c>
      <c r="E6">
        <v>52.82</v>
      </c>
    </row>
    <row r="7" spans="1:5">
      <c r="C7">
        <v>26.75</v>
      </c>
      <c r="E7">
        <v>81.7</v>
      </c>
    </row>
    <row r="8" spans="1:5">
      <c r="C8">
        <v>51.68</v>
      </c>
      <c r="E8">
        <v>78.81</v>
      </c>
    </row>
    <row r="9" spans="1:5" ht="16" thickBot="1">
      <c r="C9">
        <v>46.66</v>
      </c>
      <c r="E9">
        <v>19.22</v>
      </c>
    </row>
    <row r="10" spans="1:5">
      <c r="A10" s="17" t="s">
        <v>4</v>
      </c>
      <c r="B10" s="6">
        <f>AVERAGE(B3:B6)</f>
        <v>14.325000000000001</v>
      </c>
      <c r="C10" s="6">
        <f>AVERAGE(C3:C9)</f>
        <v>43.988571428571426</v>
      </c>
      <c r="D10" s="6">
        <f>AVERAGE(D3,D5,D6)</f>
        <v>21.846666666666668</v>
      </c>
      <c r="E10" s="7">
        <f>AVERAGE(E3:E9)</f>
        <v>68.328571428571422</v>
      </c>
    </row>
    <row r="11" spans="1:5">
      <c r="A11" s="18" t="s">
        <v>12</v>
      </c>
      <c r="B11" s="3">
        <f>STDEV(B3:B6)</f>
        <v>4.1104541517128323</v>
      </c>
      <c r="C11" s="3">
        <f>STDEV(C3:C9)</f>
        <v>14.906260908950813</v>
      </c>
      <c r="D11" s="3">
        <f>STDEV(D3,D5,D6)</f>
        <v>5.8790929005530419</v>
      </c>
      <c r="E11" s="9">
        <f>STDEV(E3:E9)</f>
        <v>27.261125208234692</v>
      </c>
    </row>
    <row r="12" spans="1:5" ht="16" thickBot="1">
      <c r="A12" s="19" t="s">
        <v>13</v>
      </c>
      <c r="B12" s="11">
        <f>B11/SQRT(4)</f>
        <v>2.0552270758564162</v>
      </c>
      <c r="C12" s="11">
        <f>C11/SQRT(7)</f>
        <v>5.6340370489896383</v>
      </c>
      <c r="D12" s="11">
        <f>D11/SQRT(3)</f>
        <v>3.3942958687251168</v>
      </c>
      <c r="E12" s="12">
        <f>E11/SQRT(7)</f>
        <v>10.303736822968984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350D4-E484-49DD-A9C4-BA83AF94AEF9}">
  <dimension ref="A1:I36"/>
  <sheetViews>
    <sheetView workbookViewId="0">
      <selection activeCell="L27" sqref="L27"/>
    </sheetView>
  </sheetViews>
  <sheetFormatPr baseColWidth="10" defaultColWidth="8.83203125" defaultRowHeight="15"/>
  <cols>
    <col min="1" max="1" width="17.1640625" customWidth="1"/>
    <col min="2" max="2" width="28.5" bestFit="1" customWidth="1"/>
    <col min="3" max="3" width="16.5" customWidth="1"/>
    <col min="7" max="7" width="15.6640625" customWidth="1"/>
    <col min="8" max="8" width="28.5" bestFit="1" customWidth="1"/>
    <col min="9" max="9" width="30" bestFit="1" customWidth="1"/>
  </cols>
  <sheetData>
    <row r="1" spans="1:9">
      <c r="A1" s="2" t="s">
        <v>0</v>
      </c>
      <c r="B1" s="3"/>
      <c r="C1" s="3"/>
      <c r="D1" s="3"/>
      <c r="E1" s="3"/>
      <c r="F1" s="3"/>
      <c r="G1" s="2" t="s">
        <v>1</v>
      </c>
      <c r="H1" s="3"/>
      <c r="I1" s="3"/>
    </row>
    <row r="2" spans="1:9">
      <c r="A2" s="3"/>
      <c r="B2" s="2" t="s">
        <v>2</v>
      </c>
      <c r="C2" s="2" t="s">
        <v>3</v>
      </c>
      <c r="D2" s="3"/>
      <c r="E2" s="3"/>
      <c r="F2" s="3"/>
      <c r="G2" s="3"/>
      <c r="H2" s="2" t="s">
        <v>2</v>
      </c>
      <c r="I2" s="2" t="s">
        <v>3</v>
      </c>
    </row>
    <row r="3" spans="1:9">
      <c r="A3" s="3"/>
      <c r="B3" s="3">
        <v>25.87</v>
      </c>
      <c r="C3" s="3">
        <v>24.41</v>
      </c>
      <c r="D3" s="3"/>
      <c r="E3" s="3"/>
      <c r="F3" s="3"/>
      <c r="G3" s="3"/>
      <c r="H3" s="3">
        <v>48.95</v>
      </c>
      <c r="I3" s="3">
        <v>64.260000000000005</v>
      </c>
    </row>
    <row r="4" spans="1:9">
      <c r="A4" s="3"/>
      <c r="B4" s="3">
        <v>24.26</v>
      </c>
      <c r="C4" s="3">
        <v>23.32</v>
      </c>
      <c r="D4" s="3"/>
      <c r="E4" s="3"/>
      <c r="F4" s="3"/>
      <c r="G4" s="3"/>
      <c r="H4" s="3">
        <v>43.97</v>
      </c>
      <c r="I4" s="4">
        <v>68.56</v>
      </c>
    </row>
    <row r="5" spans="1:9">
      <c r="A5" s="3"/>
      <c r="B5" s="3">
        <v>62.78</v>
      </c>
      <c r="C5" s="3">
        <v>53.03</v>
      </c>
      <c r="D5" s="3"/>
      <c r="E5" s="3"/>
      <c r="F5" s="3"/>
      <c r="G5" s="3"/>
      <c r="H5" s="3">
        <v>42.51</v>
      </c>
      <c r="I5" s="4">
        <v>72.069999999999993</v>
      </c>
    </row>
    <row r="6" spans="1:9" ht="16" thickBot="1">
      <c r="A6" s="3"/>
      <c r="B6" s="3">
        <v>17.559999999999999</v>
      </c>
      <c r="C6" s="3">
        <v>23.17</v>
      </c>
      <c r="D6" s="3"/>
      <c r="E6" s="3"/>
      <c r="F6" s="3"/>
      <c r="G6" s="3"/>
      <c r="H6" s="3"/>
      <c r="I6" s="3"/>
    </row>
    <row r="7" spans="1:9" ht="16" thickBot="1">
      <c r="A7" s="3"/>
      <c r="B7" s="3">
        <v>15.96</v>
      </c>
      <c r="C7" s="3"/>
      <c r="D7" s="3"/>
      <c r="E7" s="3"/>
      <c r="F7" s="3"/>
      <c r="G7" s="5" t="s">
        <v>4</v>
      </c>
      <c r="H7" s="6">
        <f>AVERAGE(H3:H5)</f>
        <v>45.143333333333338</v>
      </c>
      <c r="I7" s="7">
        <f>AVERAGE(I3:I5)</f>
        <v>68.296666666666667</v>
      </c>
    </row>
    <row r="8" spans="1:9">
      <c r="A8" s="5" t="s">
        <v>4</v>
      </c>
      <c r="B8" s="6">
        <f>AVERAGE(B3:B7)</f>
        <v>29.286000000000001</v>
      </c>
      <c r="C8" s="7">
        <f>AVERAGE(C3:C6)</f>
        <v>30.982500000000002</v>
      </c>
      <c r="D8" s="3"/>
      <c r="E8" s="3"/>
      <c r="F8" s="3"/>
      <c r="G8" s="8" t="s">
        <v>5</v>
      </c>
      <c r="H8" s="3">
        <f>STDEV(H3:H5)</f>
        <v>3.3765268151361321</v>
      </c>
      <c r="I8" s="9">
        <f>STDEV(I3:I5)</f>
        <v>3.9116535293061538</v>
      </c>
    </row>
    <row r="9" spans="1:9" ht="16" thickBot="1">
      <c r="A9" s="8" t="s">
        <v>5</v>
      </c>
      <c r="B9" s="3">
        <f>STDEV(B3:B7)</f>
        <v>19.195436436820081</v>
      </c>
      <c r="C9" s="9">
        <f>STDEV(C3:C6)</f>
        <v>14.708717086589617</v>
      </c>
      <c r="D9" s="3"/>
      <c r="E9" s="3"/>
      <c r="F9" s="3"/>
      <c r="G9" s="10" t="s">
        <v>6</v>
      </c>
      <c r="H9" s="11">
        <f>H8/SQRT(3)</f>
        <v>1.9494386656448357</v>
      </c>
      <c r="I9" s="12">
        <f>I8/SQRT(3)</f>
        <v>2.2583942181214578</v>
      </c>
    </row>
    <row r="10" spans="1:9" ht="16" thickBot="1">
      <c r="A10" s="10" t="s">
        <v>6</v>
      </c>
      <c r="B10" s="11">
        <f>B9/SQRT(5)</f>
        <v>8.5844601461012093</v>
      </c>
      <c r="C10" s="12">
        <f>C9/SQRT(4)</f>
        <v>7.3543585432948086</v>
      </c>
      <c r="D10" s="3"/>
      <c r="E10" s="3"/>
      <c r="F10" s="3"/>
      <c r="G10" s="3"/>
      <c r="H10" s="3"/>
      <c r="I10" s="3"/>
    </row>
    <row r="11" spans="1:9">
      <c r="A11" s="3"/>
      <c r="B11" s="3"/>
      <c r="C11" s="3"/>
      <c r="D11" s="3"/>
      <c r="E11" s="3"/>
      <c r="F11" s="3"/>
      <c r="G11" s="3"/>
      <c r="H11" s="3"/>
      <c r="I11" s="3"/>
    </row>
    <row r="12" spans="1:9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3"/>
      <c r="B13" s="3"/>
      <c r="C13" s="3"/>
      <c r="D13" s="3"/>
      <c r="E13" s="3"/>
      <c r="F13" s="3"/>
      <c r="G13" s="3"/>
      <c r="H13" s="3"/>
      <c r="I13" s="3"/>
    </row>
    <row r="14" spans="1:9">
      <c r="A14" s="3"/>
      <c r="B14" s="3"/>
      <c r="C14" s="3"/>
      <c r="D14" s="3"/>
      <c r="E14" s="3"/>
      <c r="F14" s="3"/>
      <c r="G14" s="3"/>
      <c r="H14" s="3"/>
      <c r="I14" s="3"/>
    </row>
    <row r="15" spans="1:9">
      <c r="A15" s="3"/>
      <c r="B15" s="3"/>
      <c r="C15" s="3"/>
      <c r="D15" s="3"/>
      <c r="E15" s="3"/>
      <c r="F15" s="3"/>
      <c r="G15" s="3"/>
      <c r="H15" s="3"/>
      <c r="I15" s="3"/>
    </row>
    <row r="16" spans="1:9">
      <c r="A16" s="3"/>
      <c r="B16" s="3"/>
      <c r="C16" s="3"/>
      <c r="D16" s="3"/>
      <c r="E16" s="3"/>
      <c r="F16" s="3"/>
      <c r="G16" s="3"/>
      <c r="H16" s="3"/>
      <c r="I16" s="3"/>
    </row>
    <row r="17" spans="1:9">
      <c r="A17" s="3"/>
      <c r="B17" s="3"/>
      <c r="C17" s="3"/>
      <c r="D17" s="3"/>
      <c r="E17" s="3"/>
      <c r="F17" s="3"/>
      <c r="G17" s="3"/>
      <c r="H17" s="3"/>
      <c r="I17" s="3"/>
    </row>
    <row r="18" spans="1:9">
      <c r="A18" s="3"/>
      <c r="B18" s="3"/>
      <c r="C18" s="3"/>
      <c r="D18" s="3"/>
      <c r="E18" s="3"/>
      <c r="F18" s="3"/>
      <c r="G18" s="3"/>
      <c r="H18" s="3"/>
      <c r="I18" s="3"/>
    </row>
    <row r="19" spans="1:9">
      <c r="A19" s="3"/>
      <c r="B19" s="3"/>
      <c r="C19" s="3"/>
      <c r="D19" s="3"/>
      <c r="E19" s="3"/>
      <c r="F19" s="3"/>
      <c r="G19" s="3"/>
      <c r="H19" s="3"/>
      <c r="I19" s="3"/>
    </row>
    <row r="20" spans="1:9">
      <c r="A20" s="3"/>
      <c r="B20" s="3"/>
      <c r="C20" s="3"/>
      <c r="D20" s="3"/>
      <c r="E20" s="3"/>
      <c r="F20" s="3"/>
      <c r="G20" s="3"/>
      <c r="H20" s="3"/>
      <c r="I20" s="3"/>
    </row>
    <row r="21" spans="1:9">
      <c r="A21" s="3"/>
      <c r="B21" s="3"/>
      <c r="C21" s="3"/>
      <c r="D21" s="3"/>
      <c r="E21" s="3"/>
      <c r="F21" s="3"/>
      <c r="G21" s="3"/>
      <c r="H21" s="3"/>
      <c r="I21" s="3"/>
    </row>
    <row r="22" spans="1:9">
      <c r="A22" s="3"/>
      <c r="B22" s="3"/>
      <c r="C22" s="3"/>
      <c r="D22" s="3"/>
      <c r="E22" s="3"/>
      <c r="F22" s="3"/>
      <c r="G22" s="3"/>
      <c r="H22" s="3"/>
      <c r="I22" s="3"/>
    </row>
    <row r="23" spans="1:9" ht="16">
      <c r="A23" s="3"/>
      <c r="B23" s="3"/>
      <c r="C23" s="3"/>
      <c r="D23" s="3"/>
      <c r="E23" s="3"/>
      <c r="F23" s="3"/>
      <c r="G23" s="3"/>
      <c r="H23" s="3"/>
      <c r="I23" s="13"/>
    </row>
    <row r="24" spans="1:9" ht="16">
      <c r="A24" s="3"/>
      <c r="B24" s="3"/>
      <c r="C24" s="3"/>
      <c r="D24" s="3"/>
      <c r="E24" s="3"/>
      <c r="F24" s="3"/>
      <c r="G24" s="3"/>
      <c r="H24" s="3"/>
      <c r="I24" s="13"/>
    </row>
    <row r="25" spans="1:9">
      <c r="A25" s="3"/>
      <c r="B25" s="3"/>
      <c r="C25" s="3"/>
      <c r="D25" s="3"/>
      <c r="E25" s="3"/>
      <c r="F25" s="3"/>
      <c r="G25" s="3"/>
      <c r="H25" s="3"/>
      <c r="I25" s="3"/>
    </row>
    <row r="26" spans="1:9">
      <c r="A26" s="3"/>
      <c r="B26" s="3"/>
      <c r="C26" s="3"/>
      <c r="D26" s="3"/>
      <c r="E26" s="3"/>
      <c r="F26" s="3"/>
      <c r="G26" s="3"/>
      <c r="H26" s="3"/>
      <c r="I26" s="3"/>
    </row>
    <row r="27" spans="1:9">
      <c r="A27" s="3"/>
      <c r="B27" s="3"/>
      <c r="C27" s="3"/>
      <c r="D27" s="3"/>
      <c r="E27" s="3"/>
      <c r="F27" s="3"/>
      <c r="G27" s="3"/>
      <c r="H27" s="3"/>
      <c r="I27" s="3"/>
    </row>
    <row r="28" spans="1:9">
      <c r="A28" s="3"/>
      <c r="B28" s="3"/>
      <c r="C28" s="3"/>
      <c r="D28" s="3"/>
      <c r="E28" s="3"/>
      <c r="F28" s="3"/>
      <c r="G28" s="3"/>
      <c r="H28" s="3"/>
      <c r="I28" s="3"/>
    </row>
    <row r="29" spans="1:9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3"/>
      <c r="B30" s="3"/>
      <c r="C30" s="3"/>
      <c r="D30" s="3"/>
      <c r="E30" s="3"/>
      <c r="F30" s="3"/>
      <c r="G30" s="3"/>
      <c r="H30" s="3"/>
      <c r="I30" s="3"/>
    </row>
    <row r="31" spans="1:9">
      <c r="A31" s="3"/>
      <c r="B31" s="3"/>
      <c r="C31" s="3"/>
      <c r="D31" s="3"/>
      <c r="E31" s="3"/>
      <c r="F31" s="3"/>
      <c r="G31" s="3"/>
      <c r="H31" s="3"/>
      <c r="I31" s="3"/>
    </row>
    <row r="32" spans="1:9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34" spans="1:9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3"/>
      <c r="E36" s="3"/>
      <c r="F36" s="3"/>
      <c r="G36" s="3"/>
      <c r="H36" s="3"/>
      <c r="I36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6AA44-B7B2-400C-B518-7E33C8B84FD1}">
  <dimension ref="A1:E14"/>
  <sheetViews>
    <sheetView zoomScale="175" workbookViewId="0">
      <selection activeCell="B8" sqref="B8"/>
    </sheetView>
  </sheetViews>
  <sheetFormatPr baseColWidth="10" defaultColWidth="8.83203125" defaultRowHeight="15"/>
  <cols>
    <col min="1" max="1" width="33.83203125" customWidth="1"/>
    <col min="3" max="3" width="13.33203125" bestFit="1" customWidth="1"/>
    <col min="4" max="4" width="13.5" bestFit="1" customWidth="1"/>
  </cols>
  <sheetData>
    <row r="1" spans="1:5">
      <c r="A1" s="1" t="s">
        <v>16</v>
      </c>
    </row>
    <row r="2" spans="1:5">
      <c r="B2" s="1" t="s">
        <v>15</v>
      </c>
      <c r="C2" s="1" t="s">
        <v>20</v>
      </c>
      <c r="D2" s="1" t="s">
        <v>19</v>
      </c>
      <c r="E2" s="1" t="s">
        <v>21</v>
      </c>
    </row>
    <row r="3" spans="1:5">
      <c r="B3">
        <v>45.21</v>
      </c>
      <c r="C3">
        <v>39.64</v>
      </c>
      <c r="D3">
        <v>34.78</v>
      </c>
      <c r="E3">
        <v>56.52</v>
      </c>
    </row>
    <row r="4" spans="1:5">
      <c r="B4">
        <v>56.23</v>
      </c>
      <c r="C4">
        <v>44.05</v>
      </c>
      <c r="D4">
        <v>48.43</v>
      </c>
      <c r="E4">
        <v>70.239999999999995</v>
      </c>
    </row>
    <row r="5" spans="1:5">
      <c r="B5">
        <v>29.41</v>
      </c>
      <c r="C5">
        <v>40.67</v>
      </c>
      <c r="D5">
        <v>32.97</v>
      </c>
      <c r="E5">
        <v>31.24</v>
      </c>
    </row>
    <row r="6" spans="1:5" ht="16" thickBot="1">
      <c r="A6" t="s">
        <v>18</v>
      </c>
      <c r="B6">
        <v>51.71</v>
      </c>
      <c r="D6">
        <v>29.73</v>
      </c>
    </row>
    <row r="7" spans="1:5">
      <c r="A7" s="14" t="s">
        <v>22</v>
      </c>
      <c r="B7" s="6">
        <f>AVERAGE(B3:B6)</f>
        <v>45.64</v>
      </c>
      <c r="C7" s="6">
        <f>AVERAGE(C3:C5)</f>
        <v>41.453333333333333</v>
      </c>
      <c r="D7" s="6">
        <f>AVERAGE(D3:D6)</f>
        <v>36.477499999999999</v>
      </c>
      <c r="E7" s="7">
        <f>AVERAGE(E3:E5)</f>
        <v>52.666666666666664</v>
      </c>
    </row>
    <row r="8" spans="1:5">
      <c r="A8" s="15" t="s">
        <v>23</v>
      </c>
      <c r="B8" s="3">
        <f>STDEV(B3:B6)</f>
        <v>11.727329903548661</v>
      </c>
      <c r="C8" s="3">
        <f>STDEV(C3:C5)</f>
        <v>2.3069966045344157</v>
      </c>
      <c r="D8" s="3">
        <f>STDEV(D3:D6)</f>
        <v>8.2376184867553537</v>
      </c>
      <c r="E8" s="9">
        <f>STDEV(E3:E5)</f>
        <v>19.783481324916817</v>
      </c>
    </row>
    <row r="9" spans="1:5" ht="16" thickBot="1">
      <c r="A9" s="16" t="s">
        <v>13</v>
      </c>
      <c r="B9" s="11">
        <f>B8/SQRT(4)</f>
        <v>5.8636649517743304</v>
      </c>
      <c r="C9" s="11">
        <f>C8/SQRT(3)</f>
        <v>1.3319451106474975</v>
      </c>
      <c r="D9" s="11">
        <f>D8/SQRT(4)</f>
        <v>4.1188092433776768</v>
      </c>
      <c r="E9" s="12">
        <f>E8/SQRT(3)</f>
        <v>11.421998268448659</v>
      </c>
    </row>
    <row r="11" spans="1:5">
      <c r="A11" s="1" t="s">
        <v>17</v>
      </c>
    </row>
    <row r="12" spans="1:5">
      <c r="B12" t="s">
        <v>14</v>
      </c>
      <c r="C12">
        <v>250.8</v>
      </c>
      <c r="D12" t="s">
        <v>14</v>
      </c>
      <c r="E12">
        <v>37.630000000000003</v>
      </c>
    </row>
    <row r="13" spans="1:5">
      <c r="C13">
        <v>167.13</v>
      </c>
      <c r="E13">
        <v>53.61</v>
      </c>
    </row>
    <row r="14" spans="1:5">
      <c r="C14">
        <v>40.53</v>
      </c>
      <c r="E14">
        <v>38.69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E6 vs CE6</vt:lpstr>
      <vt:lpstr>TCEP treatment</vt:lpstr>
      <vt:lpstr>Healing expt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</dc:creator>
  <cp:lastModifiedBy>Microsoft Office User</cp:lastModifiedBy>
  <dcterms:created xsi:type="dcterms:W3CDTF">2022-08-19T18:45:47Z</dcterms:created>
  <dcterms:modified xsi:type="dcterms:W3CDTF">2023-06-03T19:59:08Z</dcterms:modified>
</cp:coreProperties>
</file>